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<sst xmlns="http://schemas.openxmlformats.org/spreadsheetml/2006/main" count="27206" uniqueCount="803">
  <si>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</si>
  <si>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</si>
  <si>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</si>
  <si>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</si>
  <si>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</si>
  <si>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</si>
  <si>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</si>
  <si>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</si>
  <si>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</si>
  <si>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</si>
  <si>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</si>
  <si>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</si>
  <si>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</si>
  <si>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</si>
  <si>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</si>
  <si>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</si>
  <si>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</si>
  <si>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</si>
  <si>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</si>
  <si>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</si>
  <si>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</si>
  <si>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</si>
  <si>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</si>
  <si>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</si>
  <si>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</si>
  <si>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</si>
  <si>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</si>
  <si>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</si>
  <si>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</si>
  <si>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</si>
  <si>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</si>
  <si>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</si>
  <si>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</si>
  <si>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</si>
  <si>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</si>
  <si>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</si>
  <si>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</si>
  <si>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</si>
  <si>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</si>
  <si>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</si>
  <si>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</si>
  <si>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</si>
  <si>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</si>
  <si>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</si>
  <si>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</si>
  <si>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</si>
  <si>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</si>
  <si>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</si>
  <si>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</si>
  <si>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</si>
  <si>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</si>
  <si>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</si>
  <si>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</si>
  <si>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</si>
  <si>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</si>
  <si>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</si>
  <si>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</si>
  <si>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</si>
  <si>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</si>
  <si>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</si>
  <si>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</si>
  <si>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</si>
  <si>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</si>
  <si>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</si>
  <si>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</si>
  <si>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</si>
  <si>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</si>
  <si>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</si>
  <si>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</si>
  <si>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</si>
  <si>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</si>
  <si>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</si>
  <si>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</si>
  <si>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</si>
  <si>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</si>
  <si>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</si>
  <si>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</si>
  <si>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</si>
  <si>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</si>
  <si>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</si>
  <si>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</si>
  <si>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</si>
  <si>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</si>
  <si>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</si>
  <si>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</si>
  <si>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</si>
  <si>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</si>
  <si>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</si>
  <si>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</si>
  <si>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</si>
  <si>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</si>
  <si>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</si>
  <si>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</si>
  <si>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</si>
  <si>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</si>
  <si>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</si>
  <si>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</si>
  <si>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</si>
  <si>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</si>
  <si>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</si>
  <si>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</si>
  <si>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</si>
  <si>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</si>
  <si>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</si>
  <si>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</si>
  <si>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</si>
  <si>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</si>
  <si>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</si>
  <si>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</si>
  <si>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</si>
  <si>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</si>
  <si>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</si>
  <si>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</si>
  <si>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</si>
  <si>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</si>
  <si>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</si>
  <si>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</si>
  <si>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</si>
  <si>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</si>
  <si>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</si>
  <si>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</si>
  <si>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</si>
  <si>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</si>
  <si>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</si>
  <si>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</si>
  <si>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</si>
  <si>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</si>
  <si>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</si>
  <si>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</si>
  <si>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</si>
  <si>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</si>
  <si>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</si>
  <si>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</si>
  <si>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</si>
  <si>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</si>
  <si>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</si>
  <si>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</si>
  <si>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</si>
  <si>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</si>
  <si>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</si>
  <si>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</si>
  <si>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</si>
  <si>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</si>
  <si>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</si>
  <si>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</si>
  <si>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</si>
  <si>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</si>
  <si>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</si>
  <si>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</si>
  <si>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</si>
  <si>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</si>
  <si>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</si>
  <si>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</si>
  <si>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</si>
  <si>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</si>
  <si>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</si>
  <si>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</si>
  <si>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</si>
  <si>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</si>
  <si>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</si>
  <si>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</si>
  <si>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</si>
  <si>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</si>
  <si>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</si>
  <si>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</si>
  <si>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</si>
  <si>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</si>
  <si>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</si>
  <si>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</si>
  <si>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</si>
  <si>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</si>
  <si>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</si>
  <si>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</si>
  <si>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</si>
  <si>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</si>
  <si>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</si>
  <si>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</si>
  <si>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</si>
  <si>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</si>
  <si>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</si>
  <si>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</si>
  <si>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</si>
  <si>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</si>
  <si>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</si>
  <si>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</si>
  <si>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</si>
  <si>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</si>
  <si>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</si>
  <si>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</si>
  <si>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</si>
  <si>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</si>
  <si>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</si>
  <si>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</si>
  <si>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</si>
  <si>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</si>
  <si>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</si>
  <si>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</si>
  <si>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</si>
  <si>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</si>
  <si>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</si>
  <si>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</si>
  <si>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</si>
  <si>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</si>
  <si>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</si>
  <si>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</si>
  <si>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</si>
  <si>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</si>
  <si>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</si>
  <si>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</si>
  <si>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</si>
  <si>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</si>
  <si>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</si>
  <si>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</si>
  <si>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</si>
  <si>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</si>
  <si>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</si>
  <si>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</si>
  <si>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</si>
  <si>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</si>
  <si>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</si>
  <si>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</si>
  <si>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</si>
  <si>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</si>
  <si>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</si>
  <si>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</si>
  <si>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</si>
  <si>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</si>
  <si>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</si>
  <si>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</si>
  <si>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</si>
  <si>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</si>
  <si>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</si>
  <si>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</si>
  <si>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</si>
  <si>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</si>
  <si>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</si>
  <si>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</si>
  <si>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</si>
  <si>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</si>
  <si>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</si>
  <si>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</si>
  <si>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</si>
  <si>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</si>
  <si>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</si>
  <si>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</si>
  <si>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</si>
  <si>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</si>
  <si>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</si>
  <si>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</si>
  <si>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</si>
  <si>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</si>
  <si>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</si>
  <si>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</si>
  <si>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</si>
  <si>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</si>
  <si>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</si>
  <si>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</si>
  <si>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</si>
  <si>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</si>
  <si>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</si>
  <si>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</si>
  <si>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</si>
  <si>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</si>
  <si>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</si>
  <si>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</si>
  <si>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</si>
  <si>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</si>
  <si>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</si>
  <si>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</si>
  <si>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</si>
  <si>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</si>
  <si>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</si>
  <si>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</si>
  <si>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</si>
  <si>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</si>
  <si>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</si>
  <si>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</si>
  <si>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</si>
  <si>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</si>
  <si>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</si>
  <si>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</si>
  <si>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</si>
  <si>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</si>
  <si>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</si>
  <si>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</si>
  <si>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</si>
  <si>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</si>
  <si>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</si>
  <si>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</si>
  <si>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</si>
  <si>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</si>
  <si>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</si>
  <si>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</si>
  <si>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</si>
  <si>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</si>
  <si>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</si>
  <si>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</si>
  <si>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</si>
  <si>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</si>
  <si>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</si>
  <si>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</si>
  <si>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</si>
  <si>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</si>
  <si>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</si>
  <si>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</si>
  <si>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</si>
  <si>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</si>
  <si>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</si>
  <si>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</si>
  <si>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</si>
  <si>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</si>
  <si>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</si>
  <si>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</si>
  <si>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</si>
  <si>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</si>
  <si>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</si>
  <si>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</si>
  <si>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</si>
  <si>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</si>
  <si>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</si>
  <si>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</si>
  <si>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</si>
  <si>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</si>
  <si>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</si>
  <si>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</si>
  <si>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</si>
  <si>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</si>
  <si>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</si>
  <si>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</si>
  <si>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</si>
  <si>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</si>
  <si>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</si>
  <si>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</si>
  <si>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</si>
  <si>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</si>
  <si>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</si>
  <si>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</si>
  <si>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</si>
  <si>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</si>
  <si>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</si>
  <si>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</si>
  <si>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</si>
  <si>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</si>
  <si>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</si>
  <si>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</si>
  <si>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</si>
  <si>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</si>
  <si>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</si>
  <si>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</si>
  <si>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</si>
  <si>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</si>
  <si>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</si>
  <si>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</si>
  <si>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</si>
  <si>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</si>
  <si>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</si>
  <si>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</si>
  <si>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</si>
  <si>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</si>
  <si>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</si>
  <si>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</si>
  <si>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</si>
  <si>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</si>
  <si>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</si>
  <si>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</si>
  <si>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</si>
  <si>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</si>
  <si>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</si>
  <si>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</si>
  <si>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</si>
  <si>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</si>
  <si>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</si>
  <si>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</si>
  <si>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</si>
  <si>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</si>
  <si>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</si>
  <si>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</si>
  <si>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</si>
  <si>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</si>
  <si>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</si>
  <si>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</si>
  <si>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</si>
  <si>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</si>
  <si>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</si>
  <si>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</si>
  <si>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</si>
  <si>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</si>
  <si>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</si>
  <si>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</si>
  <si>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</si>
  <si>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</si>
  <si>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</si>
  <si>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</si>
  <si>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</si>
  <si>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</si>
  <si>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</si>
  <si>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</si>
  <si>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</si>
  <si>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</si>
  <si>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</si>
  <si>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</si>
  <si>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</si>
  <si>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</si>
  <si>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</si>
  <si>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</si>
  <si>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</si>
  <si>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</si>
  <si>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</si>
  <si>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</si>
  <si>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</si>
  <si>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</si>
  <si>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</si>
  <si>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</si>
  <si>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</si>
  <si>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</si>
  <si>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</si>
  <si>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</si>
  <si>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</si>
  <si>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</si>
  <si>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</si>
  <si>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</si>
  <si>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</si>
  <si>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</si>
  <si>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</si>
  <si>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</si>
  <si>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</si>
  <si>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</si>
  <si>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</si>
  <si>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</si>
  <si>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</si>
  <si>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</si>
  <si>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</si>
  <si>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</si>
  <si>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</si>
  <si>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</si>
  <si>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</si>
  <si>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</si>
  <si>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</si>
  <si>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</si>
  <si>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</si>
  <si>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</si>
  <si>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</si>
  <si>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</si>
  <si>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</si>
  <si>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</si>
  <si>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</si>
  <si>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</si>
  <si>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</si>
  <si>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</si>
  <si>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</si>
  <si>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</si>
  <si>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</si>
  <si>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</si>
  <si>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</si>
  <si>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</si>
  <si>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</si>
  <si>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</si>
  <si>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</si>
  <si>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</si>
  <si>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</si>
  <si>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</si>
  <si>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</si>
  <si>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</si>
  <si>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</si>
  <si>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</si>
  <si>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</si>
  <si>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</si>
  <si>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</si>
  <si>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</si>
  <si>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</si>
  <si>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</si>
  <si>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</si>
  <si>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</si>
  <si>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</si>
  <si>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</si>
  <si>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</si>
  <si>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</si>
  <si>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</si>
  <si>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</si>
  <si>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</si>
  <si>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</si>
  <si>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</si>
  <si>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</si>
  <si>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</si>
  <si>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</si>
  <si>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</si>
  <si>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</si>
  <si>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</si>
  <si>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</si>
  <si>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</si>
  <si>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</si>
  <si>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</si>
  <si>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</si>
  <si>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</si>
  <si>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</si>
  <si>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</si>
  <si>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</si>
  <si>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</si>
  <si>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</si>
  <si>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</si>
  <si>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</si>
  <si>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</si>
  <si>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</si>
  <si>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</si>
  <si>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</si>
  <si>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</si>
  <si>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</si>
  <si>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</si>
  <si>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</si>
  <si>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</si>
  <si>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</si>
  <si>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</si>
  <si>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</si>
  <si>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</si>
  <si>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</si>
  <si>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</si>
  <si>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</si>
  <si>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</si>
  <si>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</si>
  <si>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</si>
  <si>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</si>
  <si>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</si>
  <si>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</si>
  <si>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</si>
  <si>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</si>
  <si>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</si>
  <si>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</si>
  <si>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</si>
  <si>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</si>
  <si>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</si>
  <si>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</si>
  <si>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</si>
  <si>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</si>
  <si>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</si>
  <si>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</si>
  <si>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</si>
  <si>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</si>
  <si>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</si>
  <si>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</si>
  <si>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</si>
  <si>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</si>
  <si>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</si>
  <si>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</si>
  <si>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</si>
  <si>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</si>
  <si>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</si>
  <si>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</si>
  <si>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</si>
  <si>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</si>
  <si>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</si>
  <si>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</si>
  <si>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</si>
  <si>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</si>
  <si>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</si>
  <si>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</si>
  <si>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</si>
  <si>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</si>
  <si>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</si>
  <si>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</si>
  <si>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</si>
  <si>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</si>
  <si>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</si>
  <si>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</si>
  <si>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</si>
  <si>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</si>
  <si>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</si>
  <si>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</si>
  <si>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</si>
  <si>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</si>
  <si>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</si>
  <si>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</si>
  <si>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</si>
  <si>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</si>
  <si>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</si>
  <si>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</si>
  <si>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</si>
  <si>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</si>
  <si>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</si>
  <si>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</si>
  <si>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</si>
  <si>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</si>
  <si>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</si>
  <si>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</si>
  <si>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</si>
  <si>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</si>
  <si>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</si>
  <si>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</si>
  <si>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</si>
  <si>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</si>
  <si>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</si>
  <si>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</si>
  <si>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</si>
  <si>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</si>
  <si>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</si>
  <si>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</si>
  <si>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</si>
  <si>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</si>
  <si>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</si>
  <si>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</si>
  <si>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</si>
  <si>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</si>
  <si>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</si>
  <si>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</si>
  <si>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</si>
  <si>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</si>
  <si>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</si>
  <si>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</si>
  <si>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</si>
  <si>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</si>
  <si>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</si>
  <si>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</si>
  <si>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</si>
  <si>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</si>
  <si>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</si>
  <si>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</si>
  <si>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</si>
  <si>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</si>
  <si>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</si>
  <si>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</si>
  <si>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</si>
  <si>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</si>
  <si>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</si>
  <si>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</si>
  <si>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</si>
  <si>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</si>
  <si>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</si>
  <si>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</si>
  <si>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</si>
  <si>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</si>
  <si>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</si>
  <si>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</si>
  <si>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</si>
  <si>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</si>
  <si>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</si>
  <si>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</si>
  <si>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</si>
  <si>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</si>
  <si>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</si>
  <si>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</si>
  <si>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</si>
  <si>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</si>
  <si>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</si>
  <si>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</si>
  <si>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</si>
  <si>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</si>
  <si>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</si>
  <si>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</si>
  <si>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</si>
  <si>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</si>
  <si>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</si>
  <si>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</si>
  <si>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</si>
  <si>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</si>
  <si>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</si>
  <si>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</si>
  <si>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</si>
  <si>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</si>
  <si>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</si>
  <si>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</si>
  <si>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</si>
  <si>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</si>
  <si>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</si>
  <si>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</si>
  <si>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</si>
  <si>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</si>
  <si>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</si>
  <si>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</si>
  <si>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</si>
  <si>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</si>
  <si>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</si>
  <si>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</si>
  <si>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</si>
  <si>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</si>
  <si>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</si>
  <si>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</si>
  <si>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</si>
  <si>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</si>
  <si>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</si>
  <si>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</si>
  <si>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</si>
  <si>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</si>
  <si>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</si>
  <si>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</si>
  <si>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</si>
  <si>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</si>
  <si>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</si>
  <si>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</si>
  <si>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</si>
  <si>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</si>
  <si>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</si>
  <si>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</si>
  <si>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</si>
  <si>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</si>
  <si>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</si>
  <si>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</si>
  <si>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</si>
  <si>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</si>
  <si>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</si>
  <si>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</si>
  <si>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</si>
  <si>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</si>
  <si>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</si>
  <si>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</si>
  <si>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</si>
  <si>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</si>
  <si>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</si>
  <si>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</si>
  <si>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</si>
  <si>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</si>
  <si>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</si>
  <si>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</si>
  <si>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</si>
  <si>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</si>
  <si>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</si>
  <si>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</si>
  <si>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</si>
  <si>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</si>
  <si>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</si>
  <si>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</si>
  <si>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</si>
  <si>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</si>
  <si>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</si>
  <si>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</si>
  <si>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</si>
  <si>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</si>
  <si>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</si>
  <si>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</si>
  <si>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</si>
  <si>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</si>
  <si>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</si>
  <si>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</si>
  <si>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</si>
  <si>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</si>
  <si>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</si>
  <si>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</si>
  <si>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</si>
  <si>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</si>
  <si>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</si>
  <si>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</si>
  <si>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</si>
  <si>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</si>
  <si>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</si>
  <si>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</si>
  <si>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апрель апрель</t>
  </si>
  <si>
    <t xml:space="preserve"> июнь</t>
  </si>
  <si>
    <t xml:space="preserve"> декабрь</t>
  </si>
  <si>
    <t>февраль, июль</t>
  </si>
  <si>
    <t>март, апрель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</si>
  <si>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</si>
  <si>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</si>
  <si>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</si>
  <si>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</si>
  <si>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</si>
  <si>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</si>
  <si>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</si>
  <si>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</si>
  <si>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</si>
  <si>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12 по ул. Лесная за 2016 год</t>
  </si>
  <si>
    <t>декабрь, февраль</t>
  </si>
  <si>
    <t>апрель, август</t>
  </si>
  <si>
    <t>сентябрь, декабрь</t>
  </si>
  <si>
    <t>октябрь, декабрь</t>
  </si>
  <si>
    <t>фев, мар, май</t>
  </si>
  <si>
    <t>июль, май</t>
  </si>
  <si>
    <t>апр, май, июл</t>
  </si>
  <si>
    <t xml:space="preserve"> январь</t>
  </si>
  <si>
    <t xml:space="preserve"> сентябрь сентябрь</t>
  </si>
  <si>
    <t>март, май</t>
  </si>
  <si>
    <t>мар, апр, июл, авг</t>
  </si>
  <si>
    <t xml:space="preserve"> март март</t>
  </si>
  <si>
    <t>март, октябрь</t>
  </si>
  <si>
    <t>фев, авг, дек</t>
  </si>
  <si>
    <t>48 | 1</t>
  </si>
  <si>
    <t>25 | 1</t>
  </si>
  <si>
    <t>19,2 | 24</t>
  </si>
  <si>
    <t>4,4 | 3</t>
  </si>
  <si>
    <t>401 | 1</t>
  </si>
  <si>
    <t>5 | 1</t>
  </si>
  <si>
    <t>181,2 | 249</t>
  </si>
  <si>
    <t>120,8 | 136</t>
  </si>
  <si>
    <t>181,2 | 24</t>
  </si>
  <si>
    <t>120,8 | 24</t>
  </si>
  <si>
    <t>117 | 1</t>
  </si>
  <si>
    <t>302 | 2</t>
  </si>
  <si>
    <t>939 | 28</t>
  </si>
  <si>
    <t>469,5 | 22</t>
  </si>
  <si>
    <t>0,16902 | 6</t>
  </si>
  <si>
    <t>9,39 | 40</t>
  </si>
  <si>
    <t>9,39 | 10</t>
  </si>
  <si>
    <t>9,39 | 12</t>
  </si>
  <si>
    <t>939 | 32</t>
  </si>
  <si>
    <t>469,5 | 8</t>
  </si>
  <si>
    <t>7,2 | 1</t>
  </si>
  <si>
    <t>161 | 2</t>
  </si>
  <si>
    <t>4 | 122</t>
  </si>
  <si>
    <t>84 | 24</t>
  </si>
  <si>
    <t>939 | 74</t>
  </si>
  <si>
    <t>84 | 23</t>
  </si>
  <si>
    <t>4 | 127</t>
  </si>
  <si>
    <t>2126 | 77</t>
  </si>
  <si>
    <t>2126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</si>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</sst>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215248.63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1111179.9099999999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1148561.19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1148561.19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1148561.19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174970.83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1070564.52</v>
      </c>
      <c r="G28" s="18">
        <f>и_ср_начисл-и_ср_стоимость_факт</f>
        <v>40615.389999999898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559645.49000000011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417262.56000000006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692.97390628235314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1237113.96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1319160.51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180589.95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1639901.9600000002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1639901.9600000002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4863.3944146557396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51642.96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51838.96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18421.84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51642.96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51642.96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3490.7713209749463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617686.98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652448.21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80416.44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648206.76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648206.76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8415.4046822080672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594548.41999999993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619927.56999999995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137834.32999999999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594548.41999999993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594548.41999999993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172949.0146729869</v>
      </c>
      <c r="F6" s="40"/>
      <c r="I6" s="27">
        <f>E6/1.18</f>
        <v>146566.96158727704</v>
      </c>
      <c r="J6" s="29">
        <f>[1]сумма!$Q$6</f>
        <v>12959.079134999998</v>
      </c>
      <c r="K6" s="29">
        <f>J6-I6</f>
        <v>-133607.88245227703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356.67787276421524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0.31440000000000001</v>
      </c>
      <c r="E8" s="48">
        <v>356.67787276421524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169.70118595351661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>
        <v>1</v>
      </c>
      <c r="E21" s="48">
        <v>169.70118595351661</v>
      </c>
      <c r="F21" s="49" t="s">
        <v>738</v>
      </c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2190.2938900326048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15.3552</v>
      </c>
      <c r="E25" s="48">
        <v>1901.4768821388564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0.16</v>
      </c>
      <c r="E28" s="48">
        <v>288.81700789374833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>
        <v>3282.3899261673068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>
        <v>2.4</v>
      </c>
      <c r="E39" s="48">
        <v>3282.3899261673068</v>
      </c>
      <c r="F39" s="49" t="s">
        <v>743</v>
      </c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4417.6325376342074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2.282</v>
      </c>
      <c r="E43" s="48">
        <v>2099.2101031211505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15.53</v>
      </c>
      <c r="E44" s="48">
        <v>1318.1417597561881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16</v>
      </c>
      <c r="E45" s="48">
        <v>785.74784226824795</v>
      </c>
      <c r="F45" s="49" t="s">
        <v>740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86.26989111611843</v>
      </c>
      <c r="F50" s="49" t="s">
        <v>758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3</v>
      </c>
      <c r="E54" s="48">
        <v>128.26294137250207</v>
      </c>
      <c r="F54" s="49" t="s">
        <v>759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227.45836988245614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>
        <v>1</v>
      </c>
      <c r="E86" s="35">
        <v>227.45836988245614</v>
      </c>
      <c r="F86" s="33" t="s">
        <v>740</v>
      </c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392.75219868207108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37.5</v>
      </c>
      <c r="E91" s="35">
        <v>392.75219868207108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1901.656237421842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15.3552</v>
      </c>
      <c r="E101" s="35">
        <v>1901.656237421842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91510.76033288271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0.5484</v>
      </c>
      <c r="E106" s="56">
        <v>580.72849226994322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85271.576498961134</v>
      </c>
      <c r="F107" s="49" t="s">
        <v>740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4987.0567753229807</v>
      </c>
      <c r="F108" s="49" t="s">
        <v>740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>
        <v>2</v>
      </c>
      <c r="E110" s="35">
        <v>671.39856632864394</v>
      </c>
      <c r="F110" s="72" t="s">
        <v>745</v>
      </c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62717.6153192231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0.5484</v>
      </c>
      <c r="E120" s="56">
        <v>589.87561170221352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>
        <v>1</v>
      </c>
      <c r="E122" s="56">
        <v>229.12210365034247</v>
      </c>
      <c r="F122" s="49" t="s">
        <v>730</v>
      </c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>
        <v>1</v>
      </c>
      <c r="E124" s="48">
        <v>940.02464819103147</v>
      </c>
      <c r="F124" s="49" t="s">
        <v>740</v>
      </c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>
        <v>1</v>
      </c>
      <c r="E126" s="48">
        <v>2836.7392177997208</v>
      </c>
      <c r="F126" s="49" t="s">
        <v>740</v>
      </c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46.113097328397849</v>
      </c>
      <c r="F127" s="49" t="s">
        <v>742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1</v>
      </c>
      <c r="E142" s="48">
        <v>27.237676665098572</v>
      </c>
      <c r="F142" s="49" t="s">
        <v>732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>
        <v>2</v>
      </c>
      <c r="E143" s="48">
        <v>53.996189052007132</v>
      </c>
      <c r="F143" s="49" t="s">
        <v>742</v>
      </c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2</v>
      </c>
      <c r="E147" s="48">
        <v>184.05738065463481</v>
      </c>
      <c r="F147" s="49" t="s">
        <v>760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154.89122238644467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>
        <v>4</v>
      </c>
      <c r="E149" s="48">
        <v>42581.335584576715</v>
      </c>
      <c r="F149" s="49" t="s">
        <v>745</v>
      </c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62</v>
      </c>
      <c r="E150" s="48">
        <v>3180.1389773311666</v>
      </c>
      <c r="F150" s="49" t="s">
        <v>761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60</v>
      </c>
      <c r="E153" s="48">
        <v>2776.9578464674883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>
        <v>3</v>
      </c>
      <c r="E161" s="48">
        <v>4776.8823086784078</v>
      </c>
      <c r="F161" s="49" t="s">
        <v>735</v>
      </c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16</v>
      </c>
      <c r="E162" s="48">
        <v>3261.129585150763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>
        <v>5</v>
      </c>
      <c r="E163" s="48">
        <v>242.29720742834763</v>
      </c>
      <c r="F163" s="49" t="s">
        <v>762</v>
      </c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>
        <v>4.5599999999999996</v>
      </c>
      <c r="E164" s="48">
        <v>836.81666216032136</v>
      </c>
      <c r="F164" s="49" t="s">
        <v>735</v>
      </c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5782.0768023427936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>
        <v>1</v>
      </c>
      <c r="E173" s="48">
        <v>613.44289588653351</v>
      </c>
      <c r="F173" s="49" t="s">
        <v>730</v>
      </c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>
        <v>1</v>
      </c>
      <c r="E174" s="48">
        <v>2595.3997704592975</v>
      </c>
      <c r="F174" s="49" t="s">
        <v>730</v>
      </c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>
        <v>4.8</v>
      </c>
      <c r="E175" s="48">
        <v>368.94540454700496</v>
      </c>
      <c r="F175" s="49" t="s">
        <v>730</v>
      </c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0.65</v>
      </c>
      <c r="E176" s="48">
        <v>690.76053316006164</v>
      </c>
      <c r="F176" s="49" t="s">
        <v>744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>
        <v>6.3000000000000007</v>
      </c>
      <c r="E180" s="48">
        <v>715.55275796033106</v>
      </c>
      <c r="F180" s="49" t="s">
        <v>763</v>
      </c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>
        <v>1</v>
      </c>
      <c r="E183" s="48">
        <v>232.39598484358268</v>
      </c>
      <c r="F183" s="49" t="s">
        <v>735</v>
      </c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>
        <v>1</v>
      </c>
      <c r="E191" s="48">
        <v>145.31804407448314</v>
      </c>
      <c r="F191" s="49" t="s">
        <v>735</v>
      </c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4.1769999999999996</v>
      </c>
      <c r="E194" s="48">
        <v>420.26141141149952</v>
      </c>
      <c r="F194" s="49" t="s">
        <v>764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123675.19582205631</v>
      </c>
      <c r="F197" s="75"/>
      <c r="I197" s="27">
        <f>E197/1.18</f>
        <v>104809.48798479349</v>
      </c>
      <c r="J197" s="29">
        <f>[1]сумма!$Q$11</f>
        <v>31082.599499999997</v>
      </c>
      <c r="K197" s="29">
        <f>J197-I197</f>
        <v>-73726.888484793497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123675.19582205631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3.2904</v>
      </c>
      <c r="E199" s="35">
        <v>12970.758839185748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5.9160000000000004</v>
      </c>
      <c r="E200" s="35">
        <v>9326.8334258220202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>
        <v>0</v>
      </c>
      <c r="E201" s="35">
        <v>3647.8997424805584</v>
      </c>
      <c r="F201" s="49" t="s">
        <v>718</v>
      </c>
      <c r="I201" s="27">
        <f>E201/1.01330668353499/1.18</f>
        <v>3050.8438461538462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14.38</v>
      </c>
      <c r="E202" s="35">
        <v>369.13708642228806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14.38</v>
      </c>
      <c r="E203" s="35">
        <v>8134.2044930992188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14.38</v>
      </c>
      <c r="E210" s="35">
        <v>18299.392339671831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130.29</v>
      </c>
      <c r="E211" s="35">
        <v>46794.93121827631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4</v>
      </c>
      <c r="E212" s="35">
        <v>4222.5343277747661</v>
      </c>
      <c r="F212" s="49" t="s">
        <v>737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5</v>
      </c>
      <c r="E215" s="35">
        <v>1038.5149165626267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6</v>
      </c>
      <c r="E217" s="35">
        <v>3405.6752103454091</v>
      </c>
      <c r="F217" s="49" t="s">
        <v>766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4</v>
      </c>
      <c r="E223" s="35">
        <v>11086.834065706136</v>
      </c>
      <c r="F223" s="49" t="s">
        <v>742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>
        <v>1</v>
      </c>
      <c r="E227" s="35">
        <v>4378.4801567094046</v>
      </c>
      <c r="F227" s="49" t="s">
        <v>740</v>
      </c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2478.8471760172456</v>
      </c>
      <c r="F232" s="33"/>
      <c r="I232" s="27">
        <f>E232/1.18</f>
        <v>2100.7179457773268</v>
      </c>
      <c r="J232" s="29">
        <f>[1]сумма!$M$13</f>
        <v>4000.8600000000006</v>
      </c>
      <c r="K232" s="29">
        <f>J232-I232</f>
        <v>1900.1420542226738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2478.8471760172456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2</v>
      </c>
      <c r="E243" s="35">
        <v>2330.2333885353</v>
      </c>
      <c r="F243" s="33" t="s">
        <v>742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75.329218853991151</v>
      </c>
      <c r="F257" s="33" t="s">
        <v>739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45534.314650809225</v>
      </c>
      <c r="F266" s="75"/>
      <c r="I266" s="27">
        <f>E266/1.18</f>
        <v>38588.402246448495</v>
      </c>
      <c r="J266" s="29">
        <f>[1]сумма!$Q$15</f>
        <v>14033.079052204816</v>
      </c>
      <c r="K266" s="29">
        <f>J266-I266</f>
        <v>-24555.32319424368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45534.314650809225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0.98599999999999999</v>
      </c>
      <c r="E268" s="35">
        <v>3033.7228695898066</v>
      </c>
      <c r="F268" s="33" t="s">
        <v>746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2</v>
      </c>
      <c r="E271" s="35">
        <v>367.60810635907882</v>
      </c>
      <c r="F271" s="33" t="s">
        <v>747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2</v>
      </c>
      <c r="E273" s="35">
        <v>158.12971451834039</v>
      </c>
      <c r="F273" s="33" t="s">
        <v>743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3</v>
      </c>
      <c r="E274" s="35">
        <v>167.47854696093586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2</v>
      </c>
      <c r="E276" s="35">
        <v>28.69262515340537</v>
      </c>
      <c r="F276" s="33" t="s">
        <v>739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2273.1608135795414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23618.548523050813</v>
      </c>
      <c r="F282" s="33" t="s">
        <v>734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</v>
      </c>
      <c r="E284" s="35">
        <v>970.56671863924339</v>
      </c>
      <c r="F284" s="33" t="s">
        <v>767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>
        <v>1</v>
      </c>
      <c r="E285" s="35">
        <v>44.515981237049054</v>
      </c>
      <c r="F285" s="33" t="s">
        <v>765</v>
      </c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13</v>
      </c>
      <c r="E286" s="35">
        <v>1625.5571898586013</v>
      </c>
      <c r="F286" s="33" t="s">
        <v>745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12</v>
      </c>
      <c r="E288" s="35">
        <v>307.34078696330027</v>
      </c>
      <c r="F288" s="33" t="s">
        <v>768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8</v>
      </c>
      <c r="E293" s="35">
        <v>858.39579107762961</v>
      </c>
      <c r="F293" s="33" t="s">
        <v>740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>
        <v>16</v>
      </c>
      <c r="E299" s="35">
        <v>476.6575893174948</v>
      </c>
      <c r="F299" s="33" t="s">
        <v>769</v>
      </c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>
        <v>1</v>
      </c>
      <c r="E304" s="35">
        <v>67.389758327157793</v>
      </c>
      <c r="F304" s="33" t="s">
        <v>740</v>
      </c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2</v>
      </c>
      <c r="E309" s="35">
        <v>549.05115474019533</v>
      </c>
      <c r="F309" s="33" t="s">
        <v>744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109.34693752694429</v>
      </c>
      <c r="F310" s="33" t="s">
        <v>740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3</v>
      </c>
      <c r="E312" s="35">
        <v>243.32974160264294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333.37323068394545</v>
      </c>
      <c r="F319" s="33" t="s">
        <v>740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588.60581667302426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62</v>
      </c>
      <c r="E321" s="35">
        <v>4061.171452390151</v>
      </c>
      <c r="F321" s="33" t="s">
        <v>734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2</v>
      </c>
      <c r="E322" s="35">
        <v>262.35134233637945</v>
      </c>
      <c r="F322" s="33" t="s">
        <v>770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3</v>
      </c>
      <c r="E329" s="35">
        <v>279.29842374204986</v>
      </c>
      <c r="F329" s="33" t="s">
        <v>771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1</v>
      </c>
      <c r="E331" s="35">
        <v>185.80161078167069</v>
      </c>
      <c r="F331" s="33" t="s">
        <v>737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75</v>
      </c>
      <c r="E335" s="35">
        <v>3539.4058287484199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171939.31270181967</v>
      </c>
      <c r="F338" s="75"/>
      <c r="I338" s="27">
        <f>E338/1.18</f>
        <v>145711.28195069465</v>
      </c>
      <c r="J338" s="29">
        <f>[1]сумма!$Q$17</f>
        <v>27117.06</v>
      </c>
      <c r="K338" s="29">
        <f>J338-I338</f>
        <v>-118594.22195069466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171939.31270181967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772</v>
      </c>
      <c r="E340" s="84">
        <v>245.14280078484546</v>
      </c>
      <c r="F340" s="49" t="s">
        <v>744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773</v>
      </c>
      <c r="E342" s="48">
        <v>159.37510446108698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774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775</v>
      </c>
      <c r="E345" s="84">
        <v>31.554572786616291</v>
      </c>
      <c r="F345" s="49" t="s">
        <v>748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776</v>
      </c>
      <c r="E346" s="48">
        <v>1360.3619933710202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777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778</v>
      </c>
      <c r="E349" s="48">
        <v>102348.75743925759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779</v>
      </c>
      <c r="E350" s="48">
        <v>28412.292142744685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780</v>
      </c>
      <c r="E351" s="48">
        <v>22543.452486924562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781</v>
      </c>
      <c r="E352" s="48">
        <v>12134.532767793255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782</v>
      </c>
      <c r="E353" s="84">
        <v>1340.8242245444453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783</v>
      </c>
      <c r="E354" s="48">
        <v>1418.5807182281762</v>
      </c>
      <c r="F354" s="49" t="s">
        <v>749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168558.44860642959</v>
      </c>
      <c r="F355" s="75"/>
      <c r="I355" s="27">
        <f>E355/1.18</f>
        <v>142846.14288680474</v>
      </c>
      <c r="J355" s="29">
        <f>[1]сумма!$Q$19</f>
        <v>27334.060541112922</v>
      </c>
      <c r="K355" s="29">
        <f>J355-I355</f>
        <v>-115512.08234569182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74346.462985928185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784</v>
      </c>
      <c r="E358" s="89">
        <v>13877.746548225536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785</v>
      </c>
      <c r="E359" s="89">
        <v>23854.69504679523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786</v>
      </c>
      <c r="E360" s="89">
        <v>179.57050932527602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787</v>
      </c>
      <c r="E361" s="89">
        <v>367.1317767817124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788</v>
      </c>
      <c r="E362" s="89">
        <v>621.57366871521845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789</v>
      </c>
      <c r="E364" s="89">
        <v>1795.4420388377148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790</v>
      </c>
      <c r="E365" s="89">
        <v>9051.2839260616656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791</v>
      </c>
      <c r="E366" s="89">
        <v>8737.5197940064936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792</v>
      </c>
      <c r="E367" s="89">
        <v>632.5262979962115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792</v>
      </c>
      <c r="E368" s="89">
        <v>923.63187930085701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793</v>
      </c>
      <c r="E369" s="89">
        <v>2615.6935330256183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794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795</v>
      </c>
      <c r="E371" s="89">
        <v>6296.984630344703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94211.985620501378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796</v>
      </c>
      <c r="E375" s="93">
        <v>20516.391035639117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797</v>
      </c>
      <c r="E377" s="95">
        <v>1088.184372930798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798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799</v>
      </c>
      <c r="E379" s="95">
        <v>46478.247603101197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800</v>
      </c>
      <c r="E380" s="95">
        <v>16272.940696348545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800</v>
      </c>
      <c r="E382" s="95">
        <v>2895.1564113541958</v>
      </c>
      <c r="F382" s="49" t="s">
        <v>801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800</v>
      </c>
      <c r="E383" s="95">
        <v>1490.5261007431707</v>
      </c>
      <c r="F383" s="49" t="s">
        <v>802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81030.402667988776</v>
      </c>
      <c r="F386" s="75"/>
      <c r="I386" s="27">
        <f>E386/1.18</f>
        <v>68669.832769482018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81030.402667988776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46231.406905637428</v>
      </c>
      <c r="F388" s="75"/>
      <c r="I388" s="27">
        <f>E388/1.18</f>
        <v>39179.158394607992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46231.406905637428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258167.38370073991</v>
      </c>
      <c r="F390" s="75"/>
      <c r="I390" s="27">
        <f>E390/1.18</f>
        <v>218785.91839045758</v>
      </c>
      <c r="J390" s="27">
        <f>SUM(I6:I390)</f>
        <v>910308.74800249725</v>
      </c>
      <c r="K390" s="27">
        <f>J390*1.01330668353499*1.18</f>
        <v>1088457.8873489331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258167.38370073991</v>
      </c>
      <c r="F391" s="49" t="s">
        <v>731</v>
      </c>
      <c r="I391" s="27">
        <f>E6+E197+E232+E266+E338+E355+E386+E388+E390</f>
        <v>1070564.326904485</v>
      </c>
      <c r="J391" s="27">
        <f>I391-K391</f>
        <v>731400.55066576321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2017-05-18T02:14:52Z</dcterms:modified>
</cp:coreProperties>
</file>